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<sst xmlns="http://schemas.openxmlformats.org/spreadsheetml/2006/main" count="58" uniqueCount="57">
  <si>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</si>
  <si>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</si>
  <si>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</si>
  <si>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</si>
  <si>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</si>
  <si>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</si>
  <si>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</si>
  <si>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</si>
  <si>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</si>
  <si>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</si>
  <si>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</si>
  <si>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</si>
  <si>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</si>
  <si>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</si>
  <si>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</si>
  <si>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</si>
  <si>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</si>
  <si>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</si>
  <si>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</si>
  <si>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</si>
  <si>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</si>
  <si>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</si>
  <si>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</si>
  <si>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</si>
  <si>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</si>
  <si>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</si>
  <si>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</si>
  <si>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</si>
  <si>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</si>
  <si>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</si>
  <si>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</si>
  <si>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</si>
  <si>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</si>
  <si>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</si>
  <si>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</si>
  <si>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</si>
  <si>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</si>
  <si>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</si>
  <si>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</si>
  <si>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</si>
  <si>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</si>
  <si>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</si>
  <si>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</si>
  <si>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</si>
  <si>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</si>
  <si>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</si>
  <si>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</si>
  <si>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</si>
  <si>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</si>
  <si>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 xml:space="preserve"> Выгораживание помещения для приборов учета тепловой энергии в подвале – 1 место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</si>
  <si>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</si>
  <si>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</si>
  <si>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</si>
  <si>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</si>
  <si>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</si>
  <si>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32 Б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</si>
  <si>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Сборка рам МОП из готового бруса с остеклением и установкой  - 4 шт
- Смена остекления оконных рам МОП – 2шт/0.6 м2
- Установка оконного металлического слива – 1 шт
- Укрепление металлических оконных сливов – 22 п.м /8шт
- Ремонт козырьков 5-х этажей (кв.14,27) – 2 шт
- Ремонт м/панельного шва из помещения м/провода (кв.75,3,5,6,8,9,11,12,14,32,76) – 93,6 п.м.
- Заделка выбоин в бетонных полах площ  - 7 мест
- Ремонт отмостки асфальтом – 15 м2
- Ремонт чердачного люка – 1 шт
- Ремонт дверного полотна – 1 шт
- Выравнивание труб внутреннего водостока в подъездах - 12 мест
- Ремонт лавочек – 2 шт
- Окраска детского оборудования – 60 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оборудования, в т.ч.:
</t>
    </r>
    <r>
      <rPr>
        <sz val="10"/>
        <rFont val="Times New Roman"/>
        <family val="1"/>
      </rPr>
      <t>- Замена запорной арматуры кв.89
- Замена участка розлива отопления
- Замена запорной арматуры (подвал)
- Изоляция трубопровода
- Замена стояка отопления кв. 32,3,17,71,32,35,38,41,44,
76,80,84,88,92,62,65,68,71
- Установка поливочного крана
- Замена участка канализации в подвале
- Замена  стояка ХВ кв.77
- Замена запорной арматуры на Р.У.
(холодного водоснабжения)
- Замена участка розлива ГВС
- Замена участка розлива отопления</t>
    </r>
    <r>
      <rPr>
        <b/>
        <sz val="10"/>
        <rFont val="Times New Roman"/>
        <family val="1"/>
      </rPr>
      <t xml:space="preserve">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</si>
</sst>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9" sqref="H9:I9"/>
    </sheetView>
  </sheetViews>
  <sheetFormatPr defaultColWidth="9.00390625" defaultRowHeight="12.75"/>
  <cols>
    <col min="1" max="1" width="4.75390625" style="5" customWidth="1"/>
    <col min="2" max="2" width="9.375" style="5" customWidth="1"/>
    <col min="3" max="3" width="36.25390625" style="5" customWidth="1"/>
    <col min="4" max="4" width="12.00390625" style="5" bestFit="1" customWidth="1"/>
    <col min="5" max="5" width="11.625" style="5" customWidth="1"/>
    <col min="6" max="6" width="13.00390625" style="5" customWidth="1"/>
    <col min="7" max="7" width="42.875" style="5" customWidth="1"/>
    <col min="8" max="8" width="10.375" style="5" customWidth="1"/>
    <col min="9" max="9" width="8.625" style="5" bestFit="1" customWidth="1"/>
    <col min="10" max="16384" width="9.125" style="5" customWidth="1"/>
  </cols>
  <sheetData>
    <row r="1" spans="1:9" ht="78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1"/>
      <c r="D4" s="21"/>
      <c r="E4" s="21"/>
      <c r="F4" s="21"/>
      <c r="G4" s="49"/>
      <c r="H4" s="50">
        <v>1991</v>
      </c>
      <c r="I4" s="51"/>
    </row>
    <row r="5" spans="1:9" ht="21" customHeight="1">
      <c r="A5" s="7">
        <v>2</v>
      </c>
      <c r="B5" s="48" t="s">
        <v>20</v>
      </c>
      <c r="C5" s="21"/>
      <c r="D5" s="21"/>
      <c r="E5" s="21"/>
      <c r="F5" s="21"/>
      <c r="G5" s="49"/>
      <c r="H5" s="50">
        <v>5</v>
      </c>
      <c r="I5" s="51"/>
    </row>
    <row r="6" spans="1:9" ht="21" customHeight="1">
      <c r="A6" s="7">
        <v>3</v>
      </c>
      <c r="B6" s="48" t="s">
        <v>21</v>
      </c>
      <c r="C6" s="21"/>
      <c r="D6" s="21"/>
      <c r="E6" s="21"/>
      <c r="F6" s="21"/>
      <c r="G6" s="49"/>
      <c r="H6" s="50">
        <v>7</v>
      </c>
      <c r="I6" s="51"/>
    </row>
    <row r="7" spans="1:9" ht="21" customHeight="1">
      <c r="A7" s="7">
        <v>4</v>
      </c>
      <c r="B7" s="48" t="s">
        <v>22</v>
      </c>
      <c r="C7" s="21"/>
      <c r="D7" s="21"/>
      <c r="E7" s="21"/>
      <c r="F7" s="21"/>
      <c r="G7" s="49"/>
      <c r="H7" s="50">
        <v>109</v>
      </c>
      <c r="I7" s="51"/>
    </row>
    <row r="8" spans="1:9" ht="21" customHeight="1">
      <c r="A8" s="7">
        <v>5</v>
      </c>
      <c r="B8" s="48" t="s">
        <v>24</v>
      </c>
      <c r="C8" s="21"/>
      <c r="D8" s="21"/>
      <c r="E8" s="21"/>
      <c r="F8" s="21"/>
      <c r="G8" s="49"/>
      <c r="H8" s="42">
        <f>H9+H10</f>
        <v>6040</v>
      </c>
      <c r="I8" s="43"/>
    </row>
    <row r="9" spans="1:9" ht="21" customHeight="1">
      <c r="A9" s="7">
        <v>6</v>
      </c>
      <c r="B9" s="48" t="s">
        <v>25</v>
      </c>
      <c r="C9" s="21"/>
      <c r="D9" s="21"/>
      <c r="E9" s="21"/>
      <c r="F9" s="21"/>
      <c r="G9" s="49"/>
      <c r="H9" s="42">
        <v>5335.1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704.9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4516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54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85.5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51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-3.01333</v>
      </c>
      <c r="C19" s="8" t="s">
        <v>4</v>
      </c>
      <c r="D19" s="13">
        <v>29.19145</v>
      </c>
      <c r="E19" s="13">
        <v>28.473</v>
      </c>
      <c r="F19" s="13"/>
      <c r="G19" s="22" t="s">
        <v>43</v>
      </c>
      <c r="H19" s="13">
        <f>E19</f>
        <v>28.473</v>
      </c>
      <c r="I19" s="13">
        <f>B19-D19+E19</f>
        <v>-3.7317800000000005</v>
      </c>
    </row>
    <row r="20" spans="1:9" ht="135" customHeight="1">
      <c r="A20" s="31" t="s">
        <v>12</v>
      </c>
      <c r="B20" s="27">
        <f>-(52.73827+11.09201)</f>
        <v>-63.83028</v>
      </c>
      <c r="C20" s="33" t="s">
        <v>50</v>
      </c>
      <c r="D20" s="27">
        <f>510.89942+107.45329</f>
        <v>618.35271</v>
      </c>
      <c r="E20" s="27">
        <f>498.32534+104.80869</f>
        <v>603.1340299999999</v>
      </c>
      <c r="F20" s="27"/>
      <c r="G20" s="29" t="s">
        <v>56</v>
      </c>
      <c r="H20" s="27">
        <f>E20</f>
        <v>603.1340299999999</v>
      </c>
      <c r="I20" s="27">
        <f>B20-D20+E20</f>
        <v>-79.04896000000008</v>
      </c>
    </row>
    <row r="21" spans="1:9" ht="409.5" customHeight="1">
      <c r="A21" s="32"/>
      <c r="B21" s="28"/>
      <c r="C21" s="34"/>
      <c r="D21" s="28"/>
      <c r="E21" s="28"/>
      <c r="F21" s="28"/>
      <c r="G21" s="30"/>
      <c r="H21" s="28"/>
      <c r="I21" s="28"/>
    </row>
    <row r="22" spans="1:9" ht="27" customHeight="1">
      <c r="A22" s="10"/>
      <c r="B22" s="11">
        <f>SUM(B19:B21)</f>
        <v>-66.84361</v>
      </c>
      <c r="C22" s="12" t="s">
        <v>6</v>
      </c>
      <c r="D22" s="11">
        <f>SUM(D19:D21)</f>
        <v>647.54416</v>
      </c>
      <c r="E22" s="11">
        <f>SUM(E19:E21)</f>
        <v>631.6070299999999</v>
      </c>
      <c r="F22" s="11"/>
      <c r="G22" s="1"/>
      <c r="H22" s="11">
        <f>SUM(H19:H20)</f>
        <v>631.6070299999999</v>
      </c>
      <c r="I22" s="11">
        <f>SUM(I19:I21)</f>
        <v>-82.78074000000008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-69.72076</v>
      </c>
      <c r="C24" s="8" t="s">
        <v>9</v>
      </c>
      <c r="D24" s="13">
        <v>675.41637</v>
      </c>
      <c r="E24" s="13">
        <v>658.79325</v>
      </c>
      <c r="F24" s="13"/>
      <c r="G24" s="23" t="s">
        <v>44</v>
      </c>
      <c r="H24" s="13">
        <f>E24</f>
        <v>658.79325</v>
      </c>
      <c r="I24" s="13">
        <f>B24-D24+E24</f>
        <v>-86.34388000000013</v>
      </c>
    </row>
    <row r="25" spans="1:9" ht="27" customHeight="1">
      <c r="A25" s="14" t="s">
        <v>15</v>
      </c>
      <c r="B25" s="13">
        <v>-23.71963</v>
      </c>
      <c r="C25" s="8" t="s">
        <v>10</v>
      </c>
      <c r="D25" s="13">
        <v>229.78277</v>
      </c>
      <c r="E25" s="13">
        <v>224.12744</v>
      </c>
      <c r="F25" s="13"/>
      <c r="G25" s="23" t="s">
        <v>45</v>
      </c>
      <c r="H25" s="13">
        <f>E25</f>
        <v>224.12744</v>
      </c>
      <c r="I25" s="13">
        <f>B25-D25+E25</f>
        <v>-29.374959999999987</v>
      </c>
    </row>
    <row r="26" spans="1:9" ht="27" customHeight="1">
      <c r="A26" s="14" t="s">
        <v>16</v>
      </c>
      <c r="B26" s="13">
        <v>-13.87057</v>
      </c>
      <c r="C26" s="8" t="s">
        <v>30</v>
      </c>
      <c r="D26" s="13">
        <v>134.37049</v>
      </c>
      <c r="E26" s="13">
        <v>131.06341</v>
      </c>
      <c r="F26" s="13"/>
      <c r="G26" s="23" t="s">
        <v>46</v>
      </c>
      <c r="H26" s="13">
        <f>E26</f>
        <v>131.06341</v>
      </c>
      <c r="I26" s="13">
        <f>B26-D26+E26</f>
        <v>-17.17765</v>
      </c>
    </row>
    <row r="27" spans="1:9" ht="27" customHeight="1">
      <c r="A27" s="7" t="s">
        <v>17</v>
      </c>
      <c r="B27" s="13">
        <v>-9.18863</v>
      </c>
      <c r="C27" s="8" t="s">
        <v>8</v>
      </c>
      <c r="D27" s="13">
        <v>89.01444</v>
      </c>
      <c r="E27" s="13">
        <v>86.82364</v>
      </c>
      <c r="F27" s="13"/>
      <c r="G27" s="23" t="s">
        <v>47</v>
      </c>
      <c r="H27" s="13">
        <f>E27</f>
        <v>86.82364</v>
      </c>
      <c r="I27" s="13">
        <f>B27-D27+E27</f>
        <v>-11.37943</v>
      </c>
    </row>
    <row r="28" spans="1:9" ht="27" customHeight="1">
      <c r="A28" s="7" t="s">
        <v>36</v>
      </c>
      <c r="B28" s="13">
        <v>-2.1091</v>
      </c>
      <c r="C28" s="8" t="s">
        <v>37</v>
      </c>
      <c r="D28" s="13">
        <v>20.43179</v>
      </c>
      <c r="E28" s="13">
        <v>19.92893</v>
      </c>
      <c r="F28" s="13"/>
      <c r="G28" s="23" t="s">
        <v>48</v>
      </c>
      <c r="H28" s="13">
        <f>E28</f>
        <v>19.92893</v>
      </c>
      <c r="I28" s="13">
        <f>B28-D28+E28</f>
        <v>-2.61196</v>
      </c>
    </row>
    <row r="29" spans="1:9" ht="27" customHeight="1">
      <c r="A29" s="10"/>
      <c r="B29" s="11">
        <f>SUM(B24:B28)</f>
        <v>-118.60869</v>
      </c>
      <c r="C29" s="12" t="s">
        <v>13</v>
      </c>
      <c r="D29" s="11">
        <f>SUM(D24:D28)</f>
        <v>1149.01586</v>
      </c>
      <c r="E29" s="11">
        <f>SUM(E24:E28)</f>
        <v>1120.73667</v>
      </c>
      <c r="F29" s="11"/>
      <c r="G29" s="2"/>
      <c r="H29" s="11">
        <f>SUM(H24:H28)</f>
        <v>1120.73667</v>
      </c>
      <c r="I29" s="11">
        <f>SUM(I24:I28)</f>
        <v>-146.8878800000001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52</v>
      </c>
      <c r="B31" s="13">
        <v>-0.13939</v>
      </c>
      <c r="C31" s="8" t="s">
        <v>39</v>
      </c>
      <c r="D31" s="13">
        <v>1.35031</v>
      </c>
      <c r="E31" s="13">
        <v>1.31708</v>
      </c>
      <c r="F31" s="13"/>
      <c r="G31" s="3"/>
      <c r="H31" s="13">
        <f>E31</f>
        <v>1.31708</v>
      </c>
      <c r="I31" s="13">
        <f>B31-D31+E31</f>
        <v>-0.17261999999999977</v>
      </c>
    </row>
    <row r="32" spans="1:9" ht="26.25" customHeight="1">
      <c r="A32" s="7" t="s">
        <v>53</v>
      </c>
      <c r="B32" s="13">
        <v>-1.8402</v>
      </c>
      <c r="C32" s="8" t="s">
        <v>40</v>
      </c>
      <c r="D32" s="13">
        <v>17.82681</v>
      </c>
      <c r="E32" s="13">
        <v>17.38806</v>
      </c>
      <c r="F32" s="13"/>
      <c r="G32" s="3"/>
      <c r="H32" s="13">
        <f>E32</f>
        <v>17.38806</v>
      </c>
      <c r="I32" s="13">
        <f>B32-D32+E32</f>
        <v>-2.2789499999999983</v>
      </c>
    </row>
    <row r="33" spans="1:9" s="18" customFormat="1" ht="27" customHeight="1">
      <c r="A33" s="10"/>
      <c r="B33" s="11">
        <f>SUM(B31:B32)</f>
        <v>-1.97959</v>
      </c>
      <c r="C33" s="12" t="s">
        <v>41</v>
      </c>
      <c r="D33" s="11">
        <f>SUM(D31:D32)</f>
        <v>19.17712</v>
      </c>
      <c r="E33" s="11">
        <f>SUM(E31:E32)</f>
        <v>18.70514</v>
      </c>
      <c r="F33" s="11"/>
      <c r="G33" s="2"/>
      <c r="H33" s="11">
        <f>SUM(H31:H32)</f>
        <v>18.70514</v>
      </c>
      <c r="I33" s="11">
        <f>SUM(I31:I32)</f>
        <v>-2.451569999999998</v>
      </c>
    </row>
    <row r="34" spans="1:9" ht="27" customHeight="1">
      <c r="A34" s="19"/>
      <c r="B34" s="11">
        <f>SUM(B22,B29,B33)</f>
        <v>-187.43188999999998</v>
      </c>
      <c r="C34" s="12" t="s">
        <v>19</v>
      </c>
      <c r="D34" s="11">
        <f>SUM(D22,D29,D33)</f>
        <v>1815.73714</v>
      </c>
      <c r="E34" s="11">
        <f>SUM(E22,E29,E33)</f>
        <v>1771.04884</v>
      </c>
      <c r="F34" s="11"/>
      <c r="G34" s="2"/>
      <c r="H34" s="11">
        <f>SUM(H22,H29,H33)</f>
        <v>1771.04884</v>
      </c>
      <c r="I34" s="11">
        <f>SUM(I22,I29,I33)</f>
        <v>-232.1201900000002</v>
      </c>
    </row>
    <row r="35" spans="1:9" ht="31.5" customHeight="1">
      <c r="A35" s="19"/>
      <c r="B35" s="11"/>
      <c r="C35" s="12" t="s">
        <v>42</v>
      </c>
      <c r="D35" s="24">
        <f>E34+F34-D34</f>
        <v>-44.68830000000003</v>
      </c>
      <c r="E35" s="25"/>
      <c r="F35" s="26"/>
      <c r="G35" s="2"/>
      <c r="H35" s="15"/>
      <c r="I35" s="11"/>
    </row>
    <row r="36" spans="1:9" ht="39" customHeight="1">
      <c r="A36" s="10">
        <v>4</v>
      </c>
      <c r="B36" s="11">
        <v>33.2</v>
      </c>
      <c r="C36" s="12" t="s">
        <v>18</v>
      </c>
      <c r="D36" s="11">
        <v>62.18677</v>
      </c>
      <c r="E36" s="11">
        <v>60.65625</v>
      </c>
      <c r="F36" s="11"/>
      <c r="G36" s="23" t="s">
        <v>49</v>
      </c>
      <c r="H36" s="20">
        <v>8.6</v>
      </c>
      <c r="I36" s="11">
        <f>B36-D36+E36-H36</f>
        <v>23.06948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I20:I21"/>
    <mergeCell ref="A20:A21"/>
    <mergeCell ref="B20:B21"/>
    <mergeCell ref="C20:C21"/>
    <mergeCell ref="D20:D21"/>
    <mergeCell ref="D35:F35"/>
    <mergeCell ref="E20:E21"/>
    <mergeCell ref="G20:G21"/>
    <mergeCell ref="H20:H21"/>
    <mergeCell ref="F20:F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2010-11-02T11:11:10Z</cp:lastPrinted>
  <dcterms:created xsi:type="dcterms:W3CDTF">2010-04-01T07:27:06Z</dcterms:created>
  <dcterms:modified xsi:type="dcterms:W3CDTF">2010-12-09T04:01:36Z</dcterms:modified>
  <cp:category/>
  <cp:version/>
  <cp:contentType/>
  <cp:contentStatus/>
</cp:coreProperties>
</file>